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120" windowHeight="8010"/>
  </bookViews>
  <sheets>
    <sheet name="Приложение 6" sheetId="6" r:id="rId1"/>
    <sheet name="Лист1" sheetId="81" r:id="rId2"/>
  </sheets>
  <calcPr calcId="144525"/>
</workbook>
</file>

<file path=xl/calcChain.xml><?xml version="1.0" encoding="utf-8"?>
<calcChain xmlns="http://schemas.openxmlformats.org/spreadsheetml/2006/main">
  <c r="H55" i="6" l="1"/>
  <c r="G55" i="6"/>
  <c r="H48" i="6"/>
  <c r="G48" i="6"/>
  <c r="H16" i="6"/>
  <c r="G16" i="6"/>
  <c r="H10" i="6"/>
  <c r="G10" i="6"/>
  <c r="H7" i="6"/>
  <c r="G7" i="6"/>
  <c r="F34" i="6"/>
  <c r="E34" i="6"/>
  <c r="I17" i="6"/>
  <c r="F17" i="6"/>
  <c r="E17" i="6"/>
  <c r="G17" i="6" l="1"/>
  <c r="H17" i="6"/>
  <c r="F61" i="6"/>
  <c r="G56" i="6"/>
  <c r="H56" i="6"/>
  <c r="G29" i="6"/>
  <c r="G34" i="6" s="1"/>
  <c r="H29" i="6"/>
  <c r="H34" i="6" s="1"/>
  <c r="G61" i="6" l="1"/>
  <c r="H61" i="6"/>
</calcChain>
</file>

<file path=xl/sharedStrings.xml><?xml version="1.0" encoding="utf-8"?>
<sst xmlns="http://schemas.openxmlformats.org/spreadsheetml/2006/main" count="169" uniqueCount="128">
  <si>
    <t>мп</t>
  </si>
  <si>
    <t>№,  п/п</t>
  </si>
  <si>
    <t>Наименование недвижимого имущества</t>
  </si>
  <si>
    <t>Адрес (местоположение) недвижимого имущества</t>
  </si>
  <si>
    <t>Площадь, кв.м.</t>
  </si>
  <si>
    <t>Протяженность, м.</t>
  </si>
  <si>
    <t>Балансовая стоимость,  рублей</t>
  </si>
  <si>
    <t>Начисленная амортизация,  рублей.</t>
  </si>
  <si>
    <t>Кадастровая стоимость недвижимого имущества, рублей</t>
  </si>
  <si>
    <t>Дата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</si>
  <si>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</si>
  <si>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Итого по зданиям:</t>
  </si>
  <si>
    <t>Итого по сооружениям:</t>
  </si>
  <si>
    <t>3. Машины и оборудование</t>
  </si>
  <si>
    <t>Итого по машинам и оборудованию:</t>
  </si>
  <si>
    <t>4. Транспорт</t>
  </si>
  <si>
    <t>Итого по особо ценному имуществу:</t>
  </si>
  <si>
    <t>Итого по прочему имуществу:</t>
  </si>
  <si>
    <t>Всего по основным средствам:</t>
  </si>
  <si>
    <t>Администрация Донского сельского поселения</t>
  </si>
  <si>
    <t>МКУК ДСПОР "Гундоровский сельский дом культуры"</t>
  </si>
  <si>
    <t>х.Гундоровский, ул.Центральная,17</t>
  </si>
  <si>
    <t xml:space="preserve">    22.05.2009</t>
  </si>
  <si>
    <t xml:space="preserve">  07.10.2011</t>
  </si>
  <si>
    <t>Областной закон №622-СЗ; Акт №2 от 08.02.2007г.</t>
  </si>
  <si>
    <t>Памятник воинам погибшим в Великую Отечественную Войну</t>
  </si>
  <si>
    <t>х.Ребричанский, ул.Молодежная</t>
  </si>
  <si>
    <t xml:space="preserve">  03.08.2011</t>
  </si>
  <si>
    <t xml:space="preserve"> Памятник "Курган бессмертия" </t>
  </si>
  <si>
    <t>х.Ребричанский, ул.Веселая</t>
  </si>
  <si>
    <t>Обелиск воинам Советской армии, Обелиск землякам.</t>
  </si>
  <si>
    <t>Обелиск воинам Советской Армии</t>
  </si>
  <si>
    <t>х.Донской, пер.Молодежный</t>
  </si>
  <si>
    <t xml:space="preserve">   03.08.2011</t>
  </si>
  <si>
    <t xml:space="preserve">Обелиск  землякам </t>
  </si>
  <si>
    <t>х.Донской, ул.Цветочная</t>
  </si>
  <si>
    <t>х.Гундоровский, ул.Центральная</t>
  </si>
  <si>
    <t>х.Романовский, ул.Луговая</t>
  </si>
  <si>
    <t xml:space="preserve"> 07.10.2011</t>
  </si>
  <si>
    <t>Обелиск землякам</t>
  </si>
  <si>
    <t xml:space="preserve">  11.08.2011</t>
  </si>
  <si>
    <t>Обелиск "Максим -66"</t>
  </si>
  <si>
    <t xml:space="preserve"> 11.08.2011</t>
  </si>
  <si>
    <t xml:space="preserve">Сети наружного освещения, протяженностью 1200 м </t>
  </si>
  <si>
    <t>х.Ребричанский, ул.Молодежная. пер.Торговый</t>
  </si>
  <si>
    <t xml:space="preserve">Сети наружного освещения, протяженностью 3100 м </t>
  </si>
  <si>
    <t>х.Гундоровский, ул.Дружбы, ул.Веселая, ул.Весенняя, ул.Центральная, ул.Вишневая, пер.Школьный, пер.Садовый, пер. Транспортный</t>
  </si>
  <si>
    <t>Сети наружного освещения, протяженностью 2800 м</t>
  </si>
  <si>
    <t>Сети наружного освещения, протяженностью 800 м</t>
  </si>
  <si>
    <t>х.Донской, пер.Молодежный, ул.Южная</t>
  </si>
  <si>
    <t>Сети наружного освещения, протяженностью 1300 м</t>
  </si>
  <si>
    <t>х.Шалгаков, ул.Мира, ул.Солнечная</t>
  </si>
  <si>
    <t>Здание Ребричанского сельского дома культуры</t>
  </si>
  <si>
    <t xml:space="preserve">  25.08.07.</t>
  </si>
  <si>
    <t>Здание Романовского сельского дома культуры</t>
  </si>
  <si>
    <t xml:space="preserve"> 25.08.07.</t>
  </si>
  <si>
    <t>Здание Гундоровского сельского дома культуры</t>
  </si>
  <si>
    <t>Здание Донского сельскогоДома культуры</t>
  </si>
  <si>
    <t>Св-во серия 61-АД   №676008</t>
  </si>
  <si>
    <t>Св-во серия 61-АЖ     №558043</t>
  </si>
  <si>
    <t>Св-во серия 61 AГ №671600</t>
  </si>
  <si>
    <t>Св-во серия 61 AГ №671601</t>
  </si>
  <si>
    <t>Св-во серия 61 AГ №671599</t>
  </si>
  <si>
    <t>Св-во серия 61 AГ №671602</t>
  </si>
  <si>
    <t>Св-во серия 61-АЖ     №476120</t>
  </si>
  <si>
    <t xml:space="preserve">Св-во серия 61-АЖ     №476121   </t>
  </si>
  <si>
    <t xml:space="preserve">Св-во серия 61-АЖ   №476122 </t>
  </si>
  <si>
    <t>Св-во серия 61-АЖ   №476123</t>
  </si>
  <si>
    <t xml:space="preserve">Св-во серия 61-АЖ  № 476125 </t>
  </si>
  <si>
    <t xml:space="preserve">Св-во серия 61-АЖ   №476124 </t>
  </si>
  <si>
    <t xml:space="preserve">Св-во серия 61-АЖ   №558044  </t>
  </si>
  <si>
    <t>Св-во серия 61-АЖ   №476246</t>
  </si>
  <si>
    <t xml:space="preserve">Св-во серия 61-АЖ  № 476244  </t>
  </si>
  <si>
    <t>ВАЗ 21053</t>
  </si>
  <si>
    <t>договор купли-продажи б/н</t>
  </si>
  <si>
    <t>Изгородь на кладбище (х. Гундоровский)</t>
  </si>
  <si>
    <t>Изгородь на кладбище (х. Шалгаков)</t>
  </si>
  <si>
    <t>акт выполненных работ б/н от 10.09.2005 г</t>
  </si>
  <si>
    <t>акт выполненных работ б/н от 15.10.2002 г</t>
  </si>
  <si>
    <t>6. Прочее имущество (Муниципальное движимое имущество)</t>
  </si>
  <si>
    <t>Главный бухгалтер______________________ Н.В. Карпенко</t>
  </si>
  <si>
    <t>Помещение  Администрации Донского сельского поселения</t>
  </si>
  <si>
    <t xml:space="preserve">Жилой дом </t>
  </si>
  <si>
    <t>х.Гундоровский, ул.Центральная,дом 22/2</t>
  </si>
  <si>
    <t>х.Ребричанский, ул.Веселая,дом 13</t>
  </si>
  <si>
    <t>х.Романовский, ул.Луговая, дом 45</t>
  </si>
  <si>
    <t>х.Гундоровский, ул.Центральная, дом 15</t>
  </si>
  <si>
    <t>х.Донской, ул.Цветочная, дом №20</t>
  </si>
  <si>
    <t xml:space="preserve"> Курган бессмертия </t>
  </si>
  <si>
    <t>Ростовская область, Орловский район, с/п Донское, Железнодорожный перегон 333 км Сальск - Волгоград</t>
  </si>
  <si>
    <r>
      <t xml:space="preserve">1. </t>
    </r>
    <r>
      <rPr>
        <b/>
        <sz val="10"/>
        <color theme="1"/>
        <rFont val="Times New Roman"/>
        <family val="1"/>
        <charset val="204"/>
      </rPr>
      <t>Здания</t>
    </r>
  </si>
  <si>
    <t>Здания на балансе</t>
  </si>
  <si>
    <t>Здания в казне</t>
  </si>
  <si>
    <t>Здания на балансе культуры</t>
  </si>
  <si>
    <r>
      <t xml:space="preserve">2. </t>
    </r>
    <r>
      <rPr>
        <b/>
        <sz val="10"/>
        <color theme="1"/>
        <rFont val="Times New Roman"/>
        <family val="1"/>
        <charset val="204"/>
      </rPr>
      <t>Сооружения</t>
    </r>
  </si>
  <si>
    <t>Сооружения в казне</t>
  </si>
  <si>
    <t>Сооружения за балансом</t>
  </si>
  <si>
    <t>Сооружения на балансе</t>
  </si>
  <si>
    <t>Итого</t>
  </si>
  <si>
    <t xml:space="preserve">Итого </t>
  </si>
  <si>
    <t>Прочее движимое в казне</t>
  </si>
  <si>
    <t>Прочее движимое на балансе</t>
  </si>
  <si>
    <t>Недвижимое имущество на балансе Администрации (до 100 тыс.)</t>
  </si>
  <si>
    <t>Имущество казны (до 100 тыс.)</t>
  </si>
  <si>
    <t>Иное движимое на балансе до 100 тыс.)</t>
  </si>
  <si>
    <t>ЛАДА ГРАНТА</t>
  </si>
  <si>
    <t>ИТОГО ПО ТРАНСПОРТУ</t>
  </si>
  <si>
    <t>Кадастровый номер</t>
  </si>
  <si>
    <t>Сведения об установленных в отношении муниципального недвижимого имущества ограничениях (обременениях) с указанием  основания и даты их возникновения и прекращения</t>
  </si>
  <si>
    <t>Реквизиты документов - оснований  возникновения (прекращения) права муниципальной собственности на недвижимое имущество</t>
  </si>
  <si>
    <t>61:29:0030101:1333</t>
  </si>
  <si>
    <t>61:29:0030201:275</t>
  </si>
  <si>
    <t>61:29:0030101:282</t>
  </si>
  <si>
    <t>61:29:0030401:636</t>
  </si>
  <si>
    <t>61:29:0030301:570</t>
  </si>
  <si>
    <t>61:29:0030401:130</t>
  </si>
  <si>
    <t>61:29:0030301:193</t>
  </si>
  <si>
    <t>61:29:0030301:194</t>
  </si>
  <si>
    <t>61:29:0030501:56</t>
  </si>
  <si>
    <t>61:29:0030201:116</t>
  </si>
  <si>
    <t>61:29:0030201:117</t>
  </si>
  <si>
    <t>61:29:0030101:247</t>
  </si>
  <si>
    <t>61:29:0000000:152</t>
  </si>
  <si>
    <t>61:29:0030401:129</t>
  </si>
  <si>
    <t>61:29:0030101:867</t>
  </si>
  <si>
    <t>Глава Администрации Донского сельского поселения______________________ М.О. Осляка</t>
  </si>
  <si>
    <t>х.Шалгаков, в 30 м на запад от ул.Мира</t>
  </si>
  <si>
    <r>
      <t xml:space="preserve">Раздел I-II  ПЕРЕЧЕНЬ ИМУЩЕСТВА,
имеющегося у правообладателя </t>
    </r>
    <r>
      <rPr>
        <b/>
        <sz val="14"/>
        <color theme="1"/>
        <rFont val="Times New Roman"/>
        <family val="1"/>
        <charset val="204"/>
      </rPr>
      <t>Администрация Донского сельского поселения</t>
    </r>
    <r>
      <rPr>
        <sz val="11"/>
        <color theme="1"/>
        <rFont val="Times New Roman"/>
        <family val="1"/>
        <charset val="204"/>
      </rPr>
      <t xml:space="preserve">
на 01.01.2024 год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</si>
</sst>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34343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1" xfId="0" applyNumberFormat="1" applyFont="1" applyBorder="1"/>
    <xf numFmtId="0" fontId="4" fillId="0" borderId="1" xfId="0" applyFont="1" applyFill="1" applyBorder="1"/>
    <xf numFmtId="0" fontId="4" fillId="0" borderId="0" xfId="0" applyFont="1"/>
    <xf numFmtId="14" fontId="4" fillId="0" borderId="1" xfId="0" applyNumberFormat="1" applyFont="1" applyBorder="1" applyAlignment="1">
      <alignment vertical="top" wrapText="1"/>
    </xf>
    <xf numFmtId="0" fontId="4" fillId="0" borderId="2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1" xfId="0" applyFont="1" applyBorder="1"/>
    <xf numFmtId="1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" fontId="4" fillId="0" borderId="1" xfId="0" applyNumberFormat="1" applyFont="1" applyBorder="1"/>
    <xf numFmtId="1" fontId="4" fillId="0" borderId="1" xfId="0" applyNumberFormat="1" applyFont="1" applyFill="1" applyBorder="1"/>
    <xf numFmtId="1" fontId="7" fillId="0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8" fillId="0" borderId="0" xfId="0" applyFont="1"/>
    <xf numFmtId="14" fontId="4" fillId="0" borderId="2" xfId="0" applyNumberFormat="1" applyFont="1" applyBorder="1" applyAlignment="1">
      <alignment vertical="top"/>
    </xf>
    <xf numFmtId="0" fontId="4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/>
    <xf numFmtId="1" fontId="6" fillId="2" borderId="1" xfId="0" applyNumberFormat="1" applyFont="1" applyFill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top" wrapText="1"/>
    </xf>
    <xf numFmtId="14" fontId="4" fillId="0" borderId="2" xfId="0" applyNumberFormat="1" applyFont="1" applyFill="1" applyBorder="1" applyAlignment="1">
      <alignment vertical="top"/>
    </xf>
    <xf numFmtId="14" fontId="4" fillId="0" borderId="2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1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0" fillId="3" borderId="0" xfId="0" applyFill="1"/>
    <xf numFmtId="1" fontId="4" fillId="3" borderId="1" xfId="0" applyNumberFormat="1" applyFont="1" applyFill="1" applyBorder="1" applyAlignment="1">
      <alignment vertical="top" wrapText="1"/>
    </xf>
    <xf numFmtId="1" fontId="4" fillId="3" borderId="1" xfId="0" applyNumberFormat="1" applyFont="1" applyFill="1" applyBorder="1"/>
    <xf numFmtId="0" fontId="3" fillId="3" borderId="1" xfId="0" applyFont="1" applyFill="1" applyBorder="1" applyAlignment="1">
      <alignment vertical="top" wrapText="1"/>
    </xf>
    <xf numFmtId="0" fontId="9" fillId="3" borderId="0" xfId="0" applyFont="1" applyFill="1"/>
    <xf numFmtId="14" fontId="2" fillId="3" borderId="2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2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abSelected="1" workbookViewId="0">
      <selection activeCell="I3" sqref="I3"/>
    </sheetView>
  </sheetViews>
  <sheetFormatPr defaultColWidth="9.5703125" defaultRowHeight="15" x14ac:dyDescent="0.25"/>
  <cols>
    <col min="1" max="1" width="6.140625" customWidth="1"/>
    <col min="2" max="2" width="14.28515625" customWidth="1"/>
    <col min="3" max="3" width="12.85546875" customWidth="1"/>
    <col min="4" max="4" width="18" customWidth="1"/>
    <col min="5" max="5" width="7.42578125" customWidth="1"/>
    <col min="7" max="7" width="11.5703125" customWidth="1"/>
    <col min="8" max="8" width="11.7109375" customWidth="1"/>
    <col min="9" max="9" width="15.5703125" customWidth="1"/>
    <col min="10" max="10" width="10.85546875" customWidth="1"/>
    <col min="11" max="11" width="9.5703125" customWidth="1"/>
  </cols>
  <sheetData>
    <row r="1" spans="1:16" ht="48.75" customHeight="1" x14ac:dyDescent="0.25">
      <c r="A1" s="64" t="s">
        <v>127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6" ht="293.25" x14ac:dyDescent="0.25">
      <c r="A2" s="1" t="s">
        <v>1</v>
      </c>
      <c r="B2" s="2" t="s">
        <v>2</v>
      </c>
      <c r="C2" s="2" t="s">
        <v>3</v>
      </c>
      <c r="D2" s="4" t="s">
        <v>107</v>
      </c>
      <c r="E2" s="2" t="s">
        <v>4</v>
      </c>
      <c r="F2" s="4" t="s">
        <v>5</v>
      </c>
      <c r="G2" s="4" t="s">
        <v>6</v>
      </c>
      <c r="H2" s="60" t="s">
        <v>7</v>
      </c>
      <c r="I2" s="4" t="s">
        <v>8</v>
      </c>
      <c r="J2" s="2" t="s">
        <v>9</v>
      </c>
      <c r="K2" s="2" t="s">
        <v>109</v>
      </c>
      <c r="L2" s="2" t="s">
        <v>10</v>
      </c>
      <c r="M2" s="2" t="s">
        <v>108</v>
      </c>
      <c r="P2" s="3"/>
    </row>
    <row r="3" spans="1:16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</row>
    <row r="4" spans="1:16" x14ac:dyDescent="0.25">
      <c r="A4" s="65" t="s">
        <v>90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</row>
    <row r="5" spans="1:16" x14ac:dyDescent="0.25">
      <c r="A5" s="75" t="s">
        <v>91</v>
      </c>
      <c r="B5" s="76"/>
      <c r="C5" s="76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6" s="57" customFormat="1" ht="63.75" x14ac:dyDescent="0.25">
      <c r="A6" s="49">
        <v>1</v>
      </c>
      <c r="B6" s="50" t="s">
        <v>81</v>
      </c>
      <c r="C6" s="50" t="s">
        <v>21</v>
      </c>
      <c r="D6" s="61" t="s">
        <v>110</v>
      </c>
      <c r="E6" s="52">
        <v>239.3</v>
      </c>
      <c r="F6" s="49"/>
      <c r="G6" s="53">
        <v>648861.25</v>
      </c>
      <c r="H6" s="48">
        <v>648621</v>
      </c>
      <c r="I6" s="54">
        <v>909371.11</v>
      </c>
      <c r="J6" s="55" t="s">
        <v>22</v>
      </c>
      <c r="K6" s="56" t="s">
        <v>58</v>
      </c>
      <c r="L6" s="50" t="s">
        <v>19</v>
      </c>
      <c r="M6" s="49"/>
    </row>
    <row r="7" spans="1:16" x14ac:dyDescent="0.25">
      <c r="A7" s="78" t="s">
        <v>98</v>
      </c>
      <c r="B7" s="79"/>
      <c r="C7" s="36"/>
      <c r="D7" s="10"/>
      <c r="E7" s="7"/>
      <c r="F7" s="9"/>
      <c r="G7" s="37">
        <f>SUM(G6)</f>
        <v>648861.25</v>
      </c>
      <c r="H7" s="37">
        <f>SUM(H6)</f>
        <v>648621</v>
      </c>
      <c r="I7" s="13"/>
      <c r="J7" s="8"/>
      <c r="K7" s="5"/>
      <c r="L7" s="6"/>
      <c r="M7" s="9"/>
    </row>
    <row r="8" spans="1:16" x14ac:dyDescent="0.25">
      <c r="A8" s="75" t="s">
        <v>92</v>
      </c>
      <c r="B8" s="76"/>
      <c r="C8" s="77"/>
      <c r="D8" s="10"/>
      <c r="E8" s="7"/>
      <c r="F8" s="9"/>
      <c r="G8" s="11"/>
      <c r="H8" s="12"/>
      <c r="I8" s="13"/>
      <c r="J8" s="8"/>
      <c r="K8" s="5"/>
      <c r="L8" s="6"/>
      <c r="M8" s="9"/>
    </row>
    <row r="9" spans="1:16" s="57" customFormat="1" ht="63.75" x14ac:dyDescent="0.25">
      <c r="A9" s="49">
        <v>2</v>
      </c>
      <c r="B9" s="50" t="s">
        <v>82</v>
      </c>
      <c r="C9" s="50" t="s">
        <v>83</v>
      </c>
      <c r="D9" s="51" t="s">
        <v>124</v>
      </c>
      <c r="E9" s="52">
        <v>27.35</v>
      </c>
      <c r="F9" s="49"/>
      <c r="G9" s="53">
        <v>59163.25</v>
      </c>
      <c r="H9" s="53">
        <v>59163.25</v>
      </c>
      <c r="I9" s="54">
        <v>606960.5</v>
      </c>
      <c r="J9" s="55" t="s">
        <v>23</v>
      </c>
      <c r="K9" s="56" t="s">
        <v>59</v>
      </c>
      <c r="L9" s="50" t="s">
        <v>19</v>
      </c>
      <c r="M9" s="49"/>
    </row>
    <row r="10" spans="1:16" x14ac:dyDescent="0.25">
      <c r="A10" s="78" t="s">
        <v>98</v>
      </c>
      <c r="B10" s="79"/>
      <c r="C10" s="36"/>
      <c r="D10" s="10"/>
      <c r="E10" s="7"/>
      <c r="F10" s="9"/>
      <c r="G10" s="37">
        <f>SUM(G9:G9)</f>
        <v>59163.25</v>
      </c>
      <c r="H10" s="37">
        <f>SUM(H9:H9)</f>
        <v>59163.25</v>
      </c>
      <c r="I10" s="13"/>
      <c r="J10" s="34"/>
      <c r="K10" s="15"/>
      <c r="L10" s="6"/>
      <c r="M10" s="30"/>
    </row>
    <row r="11" spans="1:16" x14ac:dyDescent="0.25">
      <c r="A11" s="75" t="s">
        <v>93</v>
      </c>
      <c r="B11" s="76"/>
      <c r="C11" s="77"/>
      <c r="D11" s="10"/>
      <c r="E11" s="7"/>
      <c r="F11" s="9"/>
      <c r="G11" s="11"/>
      <c r="H11" s="11"/>
      <c r="I11" s="13"/>
      <c r="J11" s="34"/>
      <c r="K11" s="15"/>
      <c r="L11" s="6"/>
      <c r="M11" s="30"/>
    </row>
    <row r="12" spans="1:16" s="57" customFormat="1" ht="89.25" x14ac:dyDescent="0.25">
      <c r="A12" s="49">
        <v>3</v>
      </c>
      <c r="B12" s="50" t="s">
        <v>52</v>
      </c>
      <c r="C12" s="50" t="s">
        <v>84</v>
      </c>
      <c r="D12" s="51" t="s">
        <v>114</v>
      </c>
      <c r="E12" s="52">
        <v>381.2</v>
      </c>
      <c r="F12" s="49"/>
      <c r="G12" s="53">
        <v>3105681</v>
      </c>
      <c r="H12" s="48">
        <v>991698</v>
      </c>
      <c r="I12" s="54">
        <v>5038652.04</v>
      </c>
      <c r="J12" s="55" t="s">
        <v>53</v>
      </c>
      <c r="K12" s="56" t="s">
        <v>60</v>
      </c>
      <c r="L12" s="50" t="s">
        <v>20</v>
      </c>
      <c r="M12" s="49"/>
    </row>
    <row r="13" spans="1:16" s="57" customFormat="1" ht="89.25" x14ac:dyDescent="0.25">
      <c r="A13" s="49">
        <v>4</v>
      </c>
      <c r="B13" s="50" t="s">
        <v>54</v>
      </c>
      <c r="C13" s="50" t="s">
        <v>85</v>
      </c>
      <c r="D13" s="51" t="s">
        <v>113</v>
      </c>
      <c r="E13" s="52">
        <v>298.8</v>
      </c>
      <c r="F13" s="49"/>
      <c r="G13" s="53">
        <v>2326798</v>
      </c>
      <c r="H13" s="48">
        <v>429660</v>
      </c>
      <c r="I13" s="54">
        <v>260293.64</v>
      </c>
      <c r="J13" s="55" t="s">
        <v>55</v>
      </c>
      <c r="K13" s="56" t="s">
        <v>61</v>
      </c>
      <c r="L13" s="50" t="s">
        <v>20</v>
      </c>
      <c r="M13" s="49"/>
    </row>
    <row r="14" spans="1:16" s="57" customFormat="1" ht="89.25" x14ac:dyDescent="0.25">
      <c r="A14" s="49">
        <v>5</v>
      </c>
      <c r="B14" s="50" t="s">
        <v>56</v>
      </c>
      <c r="C14" s="50" t="s">
        <v>86</v>
      </c>
      <c r="D14" s="51" t="s">
        <v>112</v>
      </c>
      <c r="E14" s="52">
        <v>556.70000000000005</v>
      </c>
      <c r="F14" s="49"/>
      <c r="G14" s="53">
        <v>3702378</v>
      </c>
      <c r="H14" s="48">
        <v>479091</v>
      </c>
      <c r="I14" s="54">
        <v>2596916.4300000002</v>
      </c>
      <c r="J14" s="55" t="s">
        <v>53</v>
      </c>
      <c r="K14" s="56" t="s">
        <v>62</v>
      </c>
      <c r="L14" s="50" t="s">
        <v>20</v>
      </c>
      <c r="M14" s="49"/>
    </row>
    <row r="15" spans="1:16" s="57" customFormat="1" ht="89.25" x14ac:dyDescent="0.25">
      <c r="A15" s="49">
        <v>6</v>
      </c>
      <c r="B15" s="50" t="s">
        <v>57</v>
      </c>
      <c r="C15" s="50" t="s">
        <v>87</v>
      </c>
      <c r="D15" s="51" t="s">
        <v>111</v>
      </c>
      <c r="E15" s="52">
        <v>233.5</v>
      </c>
      <c r="F15" s="49"/>
      <c r="G15" s="53">
        <v>362947</v>
      </c>
      <c r="H15" s="48">
        <v>52544</v>
      </c>
      <c r="I15" s="54">
        <v>2997584.27</v>
      </c>
      <c r="J15" s="55" t="s">
        <v>53</v>
      </c>
      <c r="K15" s="56" t="s">
        <v>63</v>
      </c>
      <c r="L15" s="50" t="s">
        <v>20</v>
      </c>
      <c r="M15" s="49"/>
    </row>
    <row r="16" spans="1:16" x14ac:dyDescent="0.25">
      <c r="A16" s="78" t="s">
        <v>98</v>
      </c>
      <c r="B16" s="79"/>
      <c r="C16" s="80"/>
      <c r="D16" s="10"/>
      <c r="E16" s="7"/>
      <c r="F16" s="9"/>
      <c r="G16" s="37">
        <f>SUM(G12:G15)</f>
        <v>9497804</v>
      </c>
      <c r="H16" s="37">
        <f>SUM(H12:H15)</f>
        <v>1952993</v>
      </c>
      <c r="I16" s="13"/>
      <c r="J16" s="8"/>
      <c r="K16" s="5"/>
      <c r="L16" s="6"/>
      <c r="M16" s="9"/>
    </row>
    <row r="17" spans="1:13" ht="27" customHeight="1" x14ac:dyDescent="0.25">
      <c r="A17" s="71" t="s">
        <v>11</v>
      </c>
      <c r="B17" s="72"/>
      <c r="C17" s="9"/>
      <c r="D17" s="9"/>
      <c r="E17" s="16">
        <f>SUM(E6:E15)</f>
        <v>1736.8500000000001</v>
      </c>
      <c r="F17" s="16">
        <f t="shared" ref="F17:I17" si="0">SUM(F6:F15)</f>
        <v>0</v>
      </c>
      <c r="G17" s="38">
        <f>G7+G10+G16</f>
        <v>10205828.5</v>
      </c>
      <c r="H17" s="38">
        <f>H7+H10+H16</f>
        <v>2660777.25</v>
      </c>
      <c r="I17" s="16">
        <f t="shared" si="0"/>
        <v>12409777.99</v>
      </c>
      <c r="J17" s="9"/>
      <c r="K17" s="9"/>
      <c r="L17" s="9"/>
      <c r="M17" s="9"/>
    </row>
    <row r="18" spans="1:13" x14ac:dyDescent="0.25">
      <c r="A18" s="65" t="s">
        <v>94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7"/>
    </row>
    <row r="19" spans="1:13" x14ac:dyDescent="0.25">
      <c r="A19" s="75" t="s">
        <v>95</v>
      </c>
      <c r="B19" s="76"/>
      <c r="C19" s="76"/>
      <c r="D19" s="76"/>
      <c r="E19" s="76"/>
      <c r="F19" s="31"/>
      <c r="G19" s="31"/>
      <c r="H19" s="31"/>
      <c r="I19" s="31"/>
      <c r="J19" s="31"/>
      <c r="K19" s="31"/>
      <c r="L19" s="31"/>
      <c r="M19" s="32"/>
    </row>
    <row r="20" spans="1:13" s="57" customFormat="1" ht="76.5" x14ac:dyDescent="0.25">
      <c r="A20" s="49">
        <v>7</v>
      </c>
      <c r="B20" s="50" t="s">
        <v>25</v>
      </c>
      <c r="C20" s="50" t="s">
        <v>26</v>
      </c>
      <c r="D20" s="51" t="s">
        <v>116</v>
      </c>
      <c r="E20" s="52">
        <v>602</v>
      </c>
      <c r="F20" s="49"/>
      <c r="G20" s="53">
        <v>55220.65</v>
      </c>
      <c r="H20" s="53">
        <v>55220.65</v>
      </c>
      <c r="I20" s="54">
        <v>1</v>
      </c>
      <c r="J20" s="55" t="s">
        <v>27</v>
      </c>
      <c r="K20" s="56" t="s">
        <v>64</v>
      </c>
      <c r="L20" s="50" t="s">
        <v>19</v>
      </c>
      <c r="M20" s="49"/>
    </row>
    <row r="21" spans="1:13" s="57" customFormat="1" ht="63.75" x14ac:dyDescent="0.25">
      <c r="A21" s="49">
        <v>8</v>
      </c>
      <c r="B21" s="50" t="s">
        <v>28</v>
      </c>
      <c r="C21" s="50" t="s">
        <v>29</v>
      </c>
      <c r="D21" s="51" t="s">
        <v>117</v>
      </c>
      <c r="E21" s="52">
        <v>645.4</v>
      </c>
      <c r="F21" s="49"/>
      <c r="G21" s="53">
        <v>64289.13</v>
      </c>
      <c r="H21" s="53">
        <v>64289.13</v>
      </c>
      <c r="I21" s="54">
        <v>1</v>
      </c>
      <c r="J21" s="62">
        <v>40758</v>
      </c>
      <c r="K21" s="56" t="s">
        <v>65</v>
      </c>
      <c r="L21" s="50" t="s">
        <v>19</v>
      </c>
      <c r="M21" s="49"/>
    </row>
    <row r="22" spans="1:13" s="57" customFormat="1" ht="63.75" x14ac:dyDescent="0.25">
      <c r="A22" s="49">
        <v>9</v>
      </c>
      <c r="B22" s="50" t="s">
        <v>30</v>
      </c>
      <c r="C22" s="50" t="s">
        <v>126</v>
      </c>
      <c r="D22" s="51" t="s">
        <v>118</v>
      </c>
      <c r="E22" s="52">
        <v>145.1</v>
      </c>
      <c r="F22" s="49"/>
      <c r="G22" s="53">
        <v>44906.7</v>
      </c>
      <c r="H22" s="53">
        <v>44906.7</v>
      </c>
      <c r="I22" s="54">
        <v>1</v>
      </c>
      <c r="J22" s="55" t="s">
        <v>27</v>
      </c>
      <c r="K22" s="56" t="s">
        <v>66</v>
      </c>
      <c r="L22" s="50" t="s">
        <v>19</v>
      </c>
      <c r="M22" s="49"/>
    </row>
    <row r="23" spans="1:13" s="57" customFormat="1" ht="63.75" x14ac:dyDescent="0.25">
      <c r="A23" s="49">
        <v>10</v>
      </c>
      <c r="B23" s="50" t="s">
        <v>31</v>
      </c>
      <c r="C23" s="50" t="s">
        <v>32</v>
      </c>
      <c r="D23" s="51" t="s">
        <v>119</v>
      </c>
      <c r="E23" s="52">
        <v>18.899999999999999</v>
      </c>
      <c r="F23" s="49"/>
      <c r="G23" s="53">
        <v>11566.28</v>
      </c>
      <c r="H23" s="53">
        <v>11566.28</v>
      </c>
      <c r="I23" s="54">
        <v>1</v>
      </c>
      <c r="J23" s="55" t="s">
        <v>33</v>
      </c>
      <c r="K23" s="56" t="s">
        <v>67</v>
      </c>
      <c r="L23" s="50" t="s">
        <v>19</v>
      </c>
      <c r="M23" s="49"/>
    </row>
    <row r="24" spans="1:13" s="57" customFormat="1" ht="63.75" x14ac:dyDescent="0.25">
      <c r="A24" s="49">
        <v>11</v>
      </c>
      <c r="B24" s="50" t="s">
        <v>34</v>
      </c>
      <c r="C24" s="50" t="s">
        <v>35</v>
      </c>
      <c r="D24" s="51" t="s">
        <v>120</v>
      </c>
      <c r="E24" s="52">
        <v>82.3</v>
      </c>
      <c r="F24" s="49"/>
      <c r="G24" s="53">
        <v>13452.94</v>
      </c>
      <c r="H24" s="53">
        <v>13452.94</v>
      </c>
      <c r="I24" s="54">
        <v>1</v>
      </c>
      <c r="J24" s="55" t="s">
        <v>27</v>
      </c>
      <c r="K24" s="56" t="s">
        <v>68</v>
      </c>
      <c r="L24" s="50" t="s">
        <v>19</v>
      </c>
      <c r="M24" s="49"/>
    </row>
    <row r="25" spans="1:13" s="57" customFormat="1" ht="63.75" x14ac:dyDescent="0.25">
      <c r="A25" s="49">
        <v>12</v>
      </c>
      <c r="B25" s="50" t="s">
        <v>88</v>
      </c>
      <c r="C25" s="50" t="s">
        <v>36</v>
      </c>
      <c r="D25" s="51" t="s">
        <v>121</v>
      </c>
      <c r="E25" s="52">
        <v>538.29999999999995</v>
      </c>
      <c r="F25" s="49"/>
      <c r="G25" s="53">
        <v>31682.19</v>
      </c>
      <c r="H25" s="53">
        <v>31682.19</v>
      </c>
      <c r="I25" s="54">
        <v>3168.15</v>
      </c>
      <c r="J25" s="55" t="s">
        <v>27</v>
      </c>
      <c r="K25" s="56" t="s">
        <v>69</v>
      </c>
      <c r="L25" s="50" t="s">
        <v>19</v>
      </c>
      <c r="M25" s="49"/>
    </row>
    <row r="26" spans="1:13" s="57" customFormat="1" ht="63.75" x14ac:dyDescent="0.25">
      <c r="A26" s="49">
        <v>13</v>
      </c>
      <c r="B26" s="50" t="s">
        <v>31</v>
      </c>
      <c r="C26" s="50" t="s">
        <v>37</v>
      </c>
      <c r="D26" s="51" t="s">
        <v>115</v>
      </c>
      <c r="E26" s="52">
        <v>92.1</v>
      </c>
      <c r="F26" s="49"/>
      <c r="G26" s="53">
        <v>15843.77</v>
      </c>
      <c r="H26" s="53">
        <v>15843.77</v>
      </c>
      <c r="I26" s="54">
        <v>1</v>
      </c>
      <c r="J26" s="55" t="s">
        <v>38</v>
      </c>
      <c r="K26" s="56" t="s">
        <v>70</v>
      </c>
      <c r="L26" s="50" t="s">
        <v>19</v>
      </c>
      <c r="M26" s="49"/>
    </row>
    <row r="27" spans="1:13" s="57" customFormat="1" ht="63.75" x14ac:dyDescent="0.25">
      <c r="A27" s="49">
        <v>14</v>
      </c>
      <c r="B27" s="50" t="s">
        <v>39</v>
      </c>
      <c r="C27" s="50" t="s">
        <v>37</v>
      </c>
      <c r="D27" s="51" t="s">
        <v>123</v>
      </c>
      <c r="E27" s="52">
        <v>44.4</v>
      </c>
      <c r="F27" s="49"/>
      <c r="G27" s="53">
        <v>16111.04</v>
      </c>
      <c r="H27" s="53">
        <v>16111.04</v>
      </c>
      <c r="I27" s="54">
        <v>1</v>
      </c>
      <c r="J27" s="55" t="s">
        <v>40</v>
      </c>
      <c r="K27" s="56" t="s">
        <v>71</v>
      </c>
      <c r="L27" s="50" t="s">
        <v>19</v>
      </c>
      <c r="M27" s="49"/>
    </row>
    <row r="28" spans="1:13" s="57" customFormat="1" ht="114.75" x14ac:dyDescent="0.25">
      <c r="A28" s="49">
        <v>15</v>
      </c>
      <c r="B28" s="50" t="s">
        <v>41</v>
      </c>
      <c r="C28" s="63" t="s">
        <v>89</v>
      </c>
      <c r="D28" s="51" t="s">
        <v>122</v>
      </c>
      <c r="E28" s="52">
        <v>63</v>
      </c>
      <c r="F28" s="49"/>
      <c r="G28" s="53">
        <v>103246.39999999999</v>
      </c>
      <c r="H28" s="53">
        <v>103246.39999999999</v>
      </c>
      <c r="I28" s="54">
        <v>1</v>
      </c>
      <c r="J28" s="55" t="s">
        <v>42</v>
      </c>
      <c r="K28" s="56" t="s">
        <v>72</v>
      </c>
      <c r="L28" s="50" t="s">
        <v>19</v>
      </c>
      <c r="M28" s="49"/>
    </row>
    <row r="29" spans="1:13" x14ac:dyDescent="0.25">
      <c r="A29" s="78" t="s">
        <v>98</v>
      </c>
      <c r="B29" s="79"/>
      <c r="C29" s="79"/>
      <c r="D29" s="35"/>
      <c r="E29" s="7"/>
      <c r="F29" s="9"/>
      <c r="G29" s="39">
        <f>SUM(G20:G28)</f>
        <v>356319.1</v>
      </c>
      <c r="H29" s="39">
        <f>SUM(H20:H28)</f>
        <v>356319.1</v>
      </c>
      <c r="I29" s="13"/>
      <c r="J29" s="42"/>
      <c r="K29" s="15"/>
      <c r="L29" s="6"/>
      <c r="M29" s="30"/>
    </row>
    <row r="30" spans="1:13" x14ac:dyDescent="0.25">
      <c r="A30" s="81" t="s">
        <v>96</v>
      </c>
      <c r="B30" s="82"/>
      <c r="C30" s="82"/>
      <c r="D30" s="83"/>
      <c r="E30" s="7"/>
      <c r="F30" s="9"/>
      <c r="G30" s="11"/>
      <c r="H30" s="12"/>
      <c r="I30" s="13"/>
      <c r="J30" s="43"/>
      <c r="K30" s="20"/>
      <c r="L30" s="6"/>
      <c r="M30" s="30"/>
    </row>
    <row r="31" spans="1:13" x14ac:dyDescent="0.25">
      <c r="A31" s="78" t="s">
        <v>99</v>
      </c>
      <c r="B31" s="79"/>
      <c r="C31" s="79"/>
      <c r="D31" s="40"/>
      <c r="E31" s="41"/>
      <c r="F31" s="9"/>
      <c r="G31" s="39">
        <v>0</v>
      </c>
      <c r="H31" s="39">
        <v>0</v>
      </c>
      <c r="I31" s="13"/>
      <c r="J31" s="14"/>
      <c r="K31" s="15"/>
      <c r="L31" s="6"/>
      <c r="M31" s="9"/>
    </row>
    <row r="32" spans="1:13" x14ac:dyDescent="0.25">
      <c r="A32" s="81" t="s">
        <v>97</v>
      </c>
      <c r="B32" s="82"/>
      <c r="C32" s="82"/>
      <c r="D32" s="82"/>
      <c r="E32" s="83"/>
      <c r="F32" s="9"/>
      <c r="G32" s="11"/>
      <c r="H32" s="12"/>
      <c r="I32" s="13"/>
      <c r="J32" s="14"/>
      <c r="K32" s="15"/>
      <c r="L32" s="6"/>
      <c r="M32" s="9"/>
    </row>
    <row r="33" spans="1:13" x14ac:dyDescent="0.25">
      <c r="A33" s="78" t="s">
        <v>99</v>
      </c>
      <c r="B33" s="79"/>
      <c r="C33" s="80"/>
      <c r="D33" s="10"/>
      <c r="E33" s="7"/>
      <c r="F33" s="18"/>
      <c r="G33" s="37">
        <v>0</v>
      </c>
      <c r="H33" s="37">
        <v>0</v>
      </c>
      <c r="I33" s="13"/>
      <c r="J33" s="14"/>
      <c r="K33" s="5"/>
      <c r="L33" s="6"/>
      <c r="M33" s="9"/>
    </row>
    <row r="34" spans="1:13" ht="33.75" customHeight="1" x14ac:dyDescent="0.25">
      <c r="A34" s="73" t="s">
        <v>12</v>
      </c>
      <c r="B34" s="74"/>
      <c r="C34" s="9"/>
      <c r="D34" s="9"/>
      <c r="E34" s="16">
        <f>SUM(E20:E32)</f>
        <v>2231.5</v>
      </c>
      <c r="F34" s="16">
        <f>SUM(F20:F32)</f>
        <v>0</v>
      </c>
      <c r="G34" s="16">
        <f>G29+G31+G33</f>
        <v>356319.1</v>
      </c>
      <c r="H34" s="16">
        <f>H29+H31+H33</f>
        <v>356319.1</v>
      </c>
      <c r="I34" s="9"/>
      <c r="J34" s="9"/>
      <c r="K34" s="9"/>
      <c r="L34" s="9"/>
      <c r="M34" s="9"/>
    </row>
    <row r="35" spans="1:13" x14ac:dyDescent="0.25">
      <c r="A35" s="65" t="s">
        <v>13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7"/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89.25" x14ac:dyDescent="0.25">
      <c r="A37" s="15" t="s">
        <v>14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68" t="s">
        <v>15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70"/>
    </row>
    <row r="39" spans="1:13" ht="63.75" x14ac:dyDescent="0.25">
      <c r="A39" s="9">
        <v>16</v>
      </c>
      <c r="B39" s="9" t="s">
        <v>73</v>
      </c>
      <c r="C39" s="9"/>
      <c r="D39" s="9"/>
      <c r="E39" s="9"/>
      <c r="F39" s="9"/>
      <c r="G39" s="9">
        <v>107000</v>
      </c>
      <c r="H39" s="9">
        <v>107000</v>
      </c>
      <c r="I39" s="9"/>
      <c r="J39" s="22">
        <v>37727</v>
      </c>
      <c r="K39" s="23" t="s">
        <v>74</v>
      </c>
      <c r="L39" s="6" t="s">
        <v>19</v>
      </c>
      <c r="M39" s="9"/>
    </row>
    <row r="40" spans="1:13" ht="63.75" x14ac:dyDescent="0.25">
      <c r="A40" s="9">
        <v>17</v>
      </c>
      <c r="B40" s="9" t="s">
        <v>105</v>
      </c>
      <c r="C40" s="9"/>
      <c r="D40" s="49"/>
      <c r="E40" s="9"/>
      <c r="F40" s="9"/>
      <c r="G40" s="9">
        <v>447750</v>
      </c>
      <c r="H40" s="9">
        <v>47973</v>
      </c>
      <c r="I40" s="9"/>
      <c r="J40" s="22">
        <v>42460</v>
      </c>
      <c r="K40" s="47" t="s">
        <v>74</v>
      </c>
      <c r="L40" s="6" t="s">
        <v>19</v>
      </c>
      <c r="M40" s="9"/>
    </row>
    <row r="41" spans="1:13" ht="31.5" customHeight="1" x14ac:dyDescent="0.25">
      <c r="A41" s="9"/>
      <c r="B41" s="84" t="s">
        <v>106</v>
      </c>
      <c r="C41" s="85"/>
      <c r="D41" s="49"/>
      <c r="E41" s="9"/>
      <c r="F41" s="9"/>
      <c r="G41" s="24">
        <v>554748</v>
      </c>
      <c r="H41" s="24">
        <v>154971</v>
      </c>
      <c r="I41" s="9"/>
      <c r="J41" s="22"/>
      <c r="K41" s="47"/>
      <c r="L41" s="6"/>
      <c r="M41" s="9"/>
    </row>
    <row r="42" spans="1:13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38.25" customHeight="1" x14ac:dyDescent="0.25">
      <c r="A43" s="73" t="s">
        <v>16</v>
      </c>
      <c r="B43" s="7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25">
      <c r="A44" s="68" t="s">
        <v>79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70"/>
    </row>
    <row r="45" spans="1:13" x14ac:dyDescent="0.25">
      <c r="A45" s="75" t="s">
        <v>100</v>
      </c>
      <c r="B45" s="76"/>
      <c r="C45" s="76"/>
      <c r="D45" s="76"/>
      <c r="E45" s="76"/>
      <c r="F45" s="76"/>
      <c r="G45" s="44"/>
      <c r="H45" s="44"/>
      <c r="I45" s="44"/>
      <c r="J45" s="44"/>
      <c r="K45" s="44"/>
      <c r="L45" s="44"/>
      <c r="M45" s="45"/>
    </row>
    <row r="46" spans="1:13" ht="76.5" x14ac:dyDescent="0.25">
      <c r="A46" s="15">
        <v>18</v>
      </c>
      <c r="B46" s="15" t="s">
        <v>75</v>
      </c>
      <c r="C46" s="15"/>
      <c r="D46" s="15"/>
      <c r="E46" s="15"/>
      <c r="F46" s="15"/>
      <c r="G46" s="25">
        <v>136351.23000000001</v>
      </c>
      <c r="H46" s="58">
        <v>74301</v>
      </c>
      <c r="I46" s="15"/>
      <c r="J46" s="20">
        <v>39082</v>
      </c>
      <c r="K46" s="15" t="s">
        <v>77</v>
      </c>
      <c r="L46" s="6" t="s">
        <v>19</v>
      </c>
      <c r="M46" s="15"/>
    </row>
    <row r="47" spans="1:13" ht="76.5" x14ac:dyDescent="0.25">
      <c r="A47" s="9">
        <v>19</v>
      </c>
      <c r="B47" s="26" t="s">
        <v>76</v>
      </c>
      <c r="C47" s="9"/>
      <c r="D47" s="9"/>
      <c r="E47" s="9"/>
      <c r="F47" s="9"/>
      <c r="G47" s="27">
        <v>162661.68</v>
      </c>
      <c r="H47" s="59">
        <v>98275</v>
      </c>
      <c r="I47" s="9"/>
      <c r="J47" s="20">
        <v>39082</v>
      </c>
      <c r="K47" s="15" t="s">
        <v>78</v>
      </c>
      <c r="L47" s="6" t="s">
        <v>19</v>
      </c>
      <c r="M47" s="9"/>
    </row>
    <row r="48" spans="1:13" x14ac:dyDescent="0.25">
      <c r="A48" s="9"/>
      <c r="B48" s="44" t="s">
        <v>98</v>
      </c>
      <c r="C48" s="9"/>
      <c r="D48" s="9"/>
      <c r="E48" s="9"/>
      <c r="F48" s="9"/>
      <c r="G48" s="17">
        <f>SUM(G46:G47)</f>
        <v>299012.91000000003</v>
      </c>
      <c r="H48" s="29">
        <f>SUM(H46:H47)</f>
        <v>172576</v>
      </c>
      <c r="I48" s="9"/>
      <c r="J48" s="20"/>
      <c r="K48" s="15"/>
      <c r="L48" s="6"/>
      <c r="M48" s="9"/>
    </row>
    <row r="49" spans="1:13" x14ac:dyDescent="0.25">
      <c r="A49" s="81" t="s">
        <v>101</v>
      </c>
      <c r="B49" s="82"/>
      <c r="C49" s="82"/>
      <c r="D49" s="83"/>
      <c r="E49" s="9"/>
      <c r="F49" s="9"/>
      <c r="G49" s="27"/>
      <c r="H49" s="28"/>
      <c r="I49" s="9"/>
      <c r="J49" s="20"/>
      <c r="K49" s="15"/>
      <c r="L49" s="6"/>
      <c r="M49" s="9"/>
    </row>
    <row r="50" spans="1:13" ht="76.5" x14ac:dyDescent="0.25">
      <c r="A50" s="9">
        <v>20</v>
      </c>
      <c r="B50" s="6" t="s">
        <v>43</v>
      </c>
      <c r="C50" s="6" t="s">
        <v>44</v>
      </c>
      <c r="D50" s="10"/>
      <c r="E50" s="7"/>
      <c r="F50" s="9">
        <v>1200</v>
      </c>
      <c r="G50" s="11">
        <v>318275</v>
      </c>
      <c r="H50" s="11">
        <v>318275</v>
      </c>
      <c r="I50" s="13"/>
      <c r="J50" s="14">
        <v>39094</v>
      </c>
      <c r="K50" s="15" t="s">
        <v>24</v>
      </c>
      <c r="L50" s="6" t="s">
        <v>19</v>
      </c>
      <c r="M50" s="9"/>
    </row>
    <row r="51" spans="1:13" ht="140.25" x14ac:dyDescent="0.25">
      <c r="A51" s="9">
        <v>21</v>
      </c>
      <c r="B51" s="6" t="s">
        <v>45</v>
      </c>
      <c r="C51" s="6" t="s">
        <v>46</v>
      </c>
      <c r="D51" s="10"/>
      <c r="E51" s="7"/>
      <c r="F51" s="9">
        <v>3100</v>
      </c>
      <c r="G51" s="11">
        <v>136400</v>
      </c>
      <c r="H51" s="11">
        <v>136400</v>
      </c>
      <c r="I51" s="13"/>
      <c r="J51" s="14">
        <v>39094</v>
      </c>
      <c r="K51" s="15" t="s">
        <v>24</v>
      </c>
      <c r="L51" s="6" t="s">
        <v>19</v>
      </c>
      <c r="M51" s="9"/>
    </row>
    <row r="52" spans="1:13" ht="76.5" x14ac:dyDescent="0.25">
      <c r="A52" s="9">
        <v>22</v>
      </c>
      <c r="B52" s="6" t="s">
        <v>47</v>
      </c>
      <c r="C52" s="6" t="s">
        <v>37</v>
      </c>
      <c r="D52" s="10"/>
      <c r="E52" s="7"/>
      <c r="F52" s="9">
        <v>2800</v>
      </c>
      <c r="G52" s="11">
        <v>240413</v>
      </c>
      <c r="H52" s="11">
        <v>240412.5</v>
      </c>
      <c r="I52" s="13"/>
      <c r="J52" s="14">
        <v>39094</v>
      </c>
      <c r="K52" s="15" t="s">
        <v>24</v>
      </c>
      <c r="L52" s="6" t="s">
        <v>19</v>
      </c>
      <c r="M52" s="9"/>
    </row>
    <row r="53" spans="1:13" ht="76.5" x14ac:dyDescent="0.25">
      <c r="A53" s="9">
        <v>23</v>
      </c>
      <c r="B53" s="6" t="s">
        <v>48</v>
      </c>
      <c r="C53" s="6" t="s">
        <v>49</v>
      </c>
      <c r="D53" s="10"/>
      <c r="E53" s="7"/>
      <c r="F53" s="9">
        <v>800</v>
      </c>
      <c r="G53" s="11">
        <v>147775</v>
      </c>
      <c r="H53" s="11">
        <v>147775</v>
      </c>
      <c r="I53" s="13"/>
      <c r="J53" s="14">
        <v>39094</v>
      </c>
      <c r="K53" s="15" t="s">
        <v>24</v>
      </c>
      <c r="L53" s="6" t="s">
        <v>19</v>
      </c>
      <c r="M53" s="9"/>
    </row>
    <row r="54" spans="1:13" ht="76.5" x14ac:dyDescent="0.25">
      <c r="A54" s="9">
        <v>24</v>
      </c>
      <c r="B54" s="6" t="s">
        <v>50</v>
      </c>
      <c r="C54" s="6" t="s">
        <v>51</v>
      </c>
      <c r="D54" s="10"/>
      <c r="E54" s="7"/>
      <c r="F54" s="9">
        <v>1300</v>
      </c>
      <c r="G54" s="11">
        <v>90987.5</v>
      </c>
      <c r="H54" s="11">
        <v>90987.5</v>
      </c>
      <c r="I54" s="13"/>
      <c r="J54" s="14">
        <v>39094</v>
      </c>
      <c r="K54" s="15" t="s">
        <v>24</v>
      </c>
      <c r="L54" s="6" t="s">
        <v>19</v>
      </c>
      <c r="M54" s="9"/>
    </row>
    <row r="55" spans="1:13" x14ac:dyDescent="0.25">
      <c r="A55" s="21"/>
      <c r="B55" s="46" t="s">
        <v>98</v>
      </c>
      <c r="C55" s="6"/>
      <c r="D55" s="10"/>
      <c r="E55" s="7"/>
      <c r="F55" s="9"/>
      <c r="G55" s="37">
        <f>SUM(G50:G54)</f>
        <v>933850.5</v>
      </c>
      <c r="H55" s="37">
        <f>SUM(H50:H54)</f>
        <v>933850</v>
      </c>
      <c r="I55" s="13"/>
      <c r="J55" s="14"/>
      <c r="K55" s="15"/>
      <c r="L55" s="6"/>
      <c r="M55" s="9"/>
    </row>
    <row r="56" spans="1:13" ht="37.5" customHeight="1" x14ac:dyDescent="0.25">
      <c r="A56" s="73" t="s">
        <v>17</v>
      </c>
      <c r="B56" s="74"/>
      <c r="C56" s="9"/>
      <c r="D56" s="9"/>
      <c r="E56" s="9"/>
      <c r="F56" s="9"/>
      <c r="G56" s="17">
        <f>G48+G55</f>
        <v>1232863.4100000001</v>
      </c>
      <c r="H56" s="17">
        <f>H48+H55</f>
        <v>1106426</v>
      </c>
      <c r="I56" s="9"/>
      <c r="J56" s="9"/>
      <c r="K56" s="9"/>
      <c r="L56" s="9"/>
      <c r="M56" s="9"/>
    </row>
    <row r="57" spans="1:13" ht="51" customHeight="1" x14ac:dyDescent="0.25">
      <c r="A57" s="71" t="s">
        <v>102</v>
      </c>
      <c r="B57" s="72"/>
      <c r="C57" s="9"/>
      <c r="D57" s="9"/>
      <c r="E57" s="9"/>
      <c r="F57" s="9"/>
      <c r="G57" s="17">
        <v>59500.25</v>
      </c>
      <c r="H57" s="17"/>
      <c r="I57" s="9"/>
      <c r="J57" s="9"/>
      <c r="K57" s="9"/>
      <c r="L57" s="9"/>
      <c r="M57" s="9"/>
    </row>
    <row r="58" spans="1:13" ht="37.5" customHeight="1" x14ac:dyDescent="0.25">
      <c r="A58" s="71" t="s">
        <v>104</v>
      </c>
      <c r="B58" s="72"/>
      <c r="C58" s="9"/>
      <c r="D58" s="9"/>
      <c r="E58" s="9"/>
      <c r="F58" s="9"/>
      <c r="G58" s="17">
        <v>901725</v>
      </c>
      <c r="H58" s="17"/>
      <c r="I58" s="9"/>
      <c r="J58" s="9"/>
      <c r="K58" s="9"/>
      <c r="L58" s="9"/>
      <c r="M58" s="9"/>
    </row>
    <row r="59" spans="1:13" ht="37.5" customHeight="1" x14ac:dyDescent="0.25">
      <c r="A59" s="71" t="s">
        <v>103</v>
      </c>
      <c r="B59" s="72"/>
      <c r="C59" s="9"/>
      <c r="D59" s="9"/>
      <c r="E59" s="9"/>
      <c r="F59" s="9"/>
      <c r="G59" s="17">
        <v>454109</v>
      </c>
      <c r="H59" s="17"/>
      <c r="I59" s="9"/>
      <c r="J59" s="9"/>
      <c r="K59" s="9"/>
      <c r="L59" s="9"/>
      <c r="M59" s="9"/>
    </row>
    <row r="60" spans="1:13" x14ac:dyDescent="0.25">
      <c r="A60" s="9"/>
      <c r="B60" s="9"/>
      <c r="C60" s="9"/>
      <c r="D60" s="9"/>
      <c r="E60" s="9"/>
      <c r="F60" s="9"/>
      <c r="G60" s="27"/>
      <c r="H60" s="9"/>
      <c r="I60" s="9"/>
      <c r="J60" s="9"/>
      <c r="K60" s="9"/>
      <c r="L60" s="9"/>
      <c r="M60" s="9"/>
    </row>
    <row r="61" spans="1:13" ht="33.75" customHeight="1" x14ac:dyDescent="0.25">
      <c r="A61" s="73" t="s">
        <v>18</v>
      </c>
      <c r="B61" s="74"/>
      <c r="C61" s="9"/>
      <c r="D61" s="9"/>
      <c r="E61" s="9"/>
      <c r="F61" s="29">
        <f>F17+F34+F41+F56</f>
        <v>0</v>
      </c>
      <c r="G61" s="29">
        <f>G17+G34+G41+G56+G57+G58+G59</f>
        <v>13765093.26</v>
      </c>
      <c r="H61" s="29">
        <f>H17+H34+H41+H56</f>
        <v>4278493.3499999996</v>
      </c>
      <c r="I61" s="9"/>
      <c r="J61" s="9"/>
      <c r="K61" s="9"/>
      <c r="L61" s="9"/>
      <c r="M61" s="9"/>
    </row>
    <row r="62" spans="1:13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x14ac:dyDescent="0.25">
      <c r="A63" s="19" t="s">
        <v>125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x14ac:dyDescent="0.25">
      <c r="A65" s="19" t="s">
        <v>80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x14ac:dyDescent="0.25">
      <c r="A67" s="19" t="s">
        <v>0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99" spans="3:3" x14ac:dyDescent="0.25">
      <c r="C99" s="33"/>
    </row>
  </sheetData>
  <mergeCells count="29">
    <mergeCell ref="A32:E32"/>
    <mergeCell ref="A19:E19"/>
    <mergeCell ref="A30:D30"/>
    <mergeCell ref="A45:F45"/>
    <mergeCell ref="A49:D49"/>
    <mergeCell ref="B41:C41"/>
    <mergeCell ref="A61:B61"/>
    <mergeCell ref="A56:B56"/>
    <mergeCell ref="A44:M44"/>
    <mergeCell ref="A43:B43"/>
    <mergeCell ref="A57:B57"/>
    <mergeCell ref="A58:B58"/>
    <mergeCell ref="A59:B59"/>
    <mergeCell ref="A1:M1"/>
    <mergeCell ref="A4:M4"/>
    <mergeCell ref="A18:M18"/>
    <mergeCell ref="A35:M35"/>
    <mergeCell ref="A38:M38"/>
    <mergeCell ref="A17:B17"/>
    <mergeCell ref="A34:B34"/>
    <mergeCell ref="A5:C5"/>
    <mergeCell ref="A8:C8"/>
    <mergeCell ref="A11:C11"/>
    <mergeCell ref="A7:B7"/>
    <mergeCell ref="A10:B10"/>
    <mergeCell ref="A16:C16"/>
    <mergeCell ref="A29:C29"/>
    <mergeCell ref="A33:C33"/>
    <mergeCell ref="A31:C31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6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2024-11-05T12:48:20Z</dcterms:modified>
</cp:coreProperties>
</file>